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5" windowWidth="15120" windowHeight="8010"/>
  </bookViews>
  <sheets>
    <sheet name="2011" sheetId="4" r:id="rId1"/>
    <sheet name="Лист1" sheetId="1" r:id="rId2"/>
    <sheet name="Лист2" sheetId="2" r:id="rId3"/>
    <sheet name="Лист3" sheetId="3" r:id="rId4"/>
  </sheets>
  <calcPr calcId="144525"/>
</workbook>
</file>

<file path=xl/calcChain.xml><?xml version="1.0" encoding="utf-8"?>
<calcChain xmlns="http://schemas.openxmlformats.org/spreadsheetml/2006/main">
  <c r="H45" i="4" l="1"/>
  <c r="F45" i="4" l="1"/>
  <c r="G45" i="4" l="1"/>
  <c r="G29" i="4"/>
  <c r="E28" i="4"/>
  <c r="F28" i="4"/>
  <c r="G26" i="4" l="1"/>
  <c r="G27" i="4"/>
  <c r="G28" i="4" l="1"/>
  <c r="F31" i="4" s="1"/>
</calcChain>
</file>

<file path=xl/sharedStrings.xml><?xml version="1.0" encoding="utf-8"?>
<sst xmlns="http://schemas.openxmlformats.org/spreadsheetml/2006/main" count="75" uniqueCount="66">
  <si>
    <t>Эл. почта:</t>
  </si>
  <si>
    <t>Факс:</t>
  </si>
  <si>
    <t>Телефон:</t>
  </si>
  <si>
    <t>ООО "Светлый город"</t>
  </si>
  <si>
    <t>Общая характеристика здания</t>
  </si>
  <si>
    <t>Год ввода в эксплуатацию</t>
  </si>
  <si>
    <t>ул. Ленина дом № 13-54</t>
  </si>
  <si>
    <t>Отчет</t>
  </si>
  <si>
    <t>Удорский район, пгт. Усогорск</t>
  </si>
  <si>
    <t>169270; Республика Коми</t>
  </si>
  <si>
    <t>(82135) 5-1-133</t>
  </si>
  <si>
    <t>svetlyi-gorod@yandex.ru</t>
  </si>
  <si>
    <t>фундаменты</t>
  </si>
  <si>
    <t>материал стен</t>
  </si>
  <si>
    <t>перекрытия</t>
  </si>
  <si>
    <t>кровля</t>
  </si>
  <si>
    <t>полы</t>
  </si>
  <si>
    <t>нежилая площадь (кв м)</t>
  </si>
  <si>
    <t>кирпичные</t>
  </si>
  <si>
    <t>переплеты двойные</t>
  </si>
  <si>
    <t>досчатые, в санузлах бетонные</t>
  </si>
  <si>
    <t>проемы: оконные</t>
  </si>
  <si>
    <t>дверные</t>
  </si>
  <si>
    <t>износ в %</t>
  </si>
  <si>
    <t>этажность</t>
  </si>
  <si>
    <t>подъездов</t>
  </si>
  <si>
    <t>наличие подвалов (кв м)</t>
  </si>
  <si>
    <t>количество квартир (шт)</t>
  </si>
  <si>
    <t>общая полезная площадь (кв м)</t>
  </si>
  <si>
    <t>жилая площадь (кв м)</t>
  </si>
  <si>
    <t>под производственные нужды (кв м)</t>
  </si>
  <si>
    <t>нет</t>
  </si>
  <si>
    <t>Назначение объекта</t>
  </si>
  <si>
    <t>жилое</t>
  </si>
  <si>
    <t>Оплачено</t>
  </si>
  <si>
    <t>Начислено</t>
  </si>
  <si>
    <t>Долг</t>
  </si>
  <si>
    <t>Тариф</t>
  </si>
  <si>
    <t>Содержание общедомового имущества</t>
  </si>
  <si>
    <t>итого:</t>
  </si>
  <si>
    <t>13,95</t>
  </si>
  <si>
    <t>Статья</t>
  </si>
  <si>
    <t>Текущий ремонт общедомового имущества</t>
  </si>
  <si>
    <t>Расходы</t>
  </si>
  <si>
    <t>Генеральный директор ООО "Светлый город"</t>
  </si>
  <si>
    <t>Л.А. Рыжакова</t>
  </si>
  <si>
    <t>Доходы</t>
  </si>
  <si>
    <t>железобетонные</t>
  </si>
  <si>
    <t>столярные</t>
  </si>
  <si>
    <t>Фактические</t>
  </si>
  <si>
    <t>Ед. измерения</t>
  </si>
  <si>
    <t>руб.</t>
  </si>
  <si>
    <t>Услуги</t>
  </si>
  <si>
    <r>
      <rPr>
        <sz val="8"/>
        <color indexed="8"/>
        <rFont val="Calibri"/>
        <family val="2"/>
        <charset val="204"/>
      </rPr>
      <t>% оплаты</t>
    </r>
  </si>
  <si>
    <t>Плановые</t>
  </si>
  <si>
    <t>о доходах и расходах жилого дома по адресу: ул. Дружбы, дом № 23</t>
  </si>
  <si>
    <t xml:space="preserve">железобетонные </t>
  </si>
  <si>
    <t>Дата заключения договора на содержание и ремонт жилого дома 01.02.2010 года</t>
  </si>
  <si>
    <t>рубероид на битумной мастике, двухскатная</t>
  </si>
  <si>
    <t>вывоз твердых бытовых отходов ТБО</t>
  </si>
  <si>
    <t>" + "  задолженность перед предприятием,  " - "  оплата задолженности</t>
  </si>
  <si>
    <t>Задолженность населения за период 01.01.2015г. по 31.12.2015г.</t>
  </si>
  <si>
    <t>Задолженность населения по жилому дому на 01.01.2016 года:</t>
  </si>
  <si>
    <t>86,0%</t>
  </si>
  <si>
    <t>491 902,55</t>
  </si>
  <si>
    <t>505 538,08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</si>
</sst>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&quot;р.&quot;_-;\-#,##0.00\ &quot;р.&quot;"/>
    <numFmt numFmtId="165" formatCode="[$-FC19]d\ mmmm\ yyyy\ \г\.;@"/>
    <numFmt numFmtId="166" formatCode="0.0%"/>
    <numFmt numFmtId="167" formatCode="0.0"/>
  </numFmts>
  <fonts count="25" x14ac:knownFonts="1">
    <font>
      <sz val="11"/>
      <color theme="1"/>
      <name val="Calibri"/>
      <family val="2"/>
      <charset val="204"/>
      <scheme val="minor"/>
    </font>
    <font>
      <sz val="8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55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theme="5"/>
      <name val="Calibri"/>
      <family val="2"/>
      <charset val="204"/>
      <scheme val="minor"/>
    </font>
    <font>
      <b/>
      <sz val="12"/>
      <color theme="5"/>
      <name val="Calibri"/>
      <family val="2"/>
      <charset val="204"/>
      <scheme val="minor"/>
    </font>
    <font>
      <b/>
      <sz val="12"/>
      <color theme="1"/>
      <name val="Cambria"/>
      <family val="1"/>
      <scheme val="maj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u/>
      <sz val="9"/>
      <color theme="10"/>
      <name val="Calibri"/>
      <family val="2"/>
    </font>
    <font>
      <sz val="9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5"/>
      <name val="Calibri"/>
      <family val="2"/>
      <scheme val="minor"/>
    </font>
    <font>
      <b/>
      <sz val="8"/>
      <name val="Calibri"/>
      <family val="2"/>
      <charset val="204"/>
      <scheme val="minor"/>
    </font>
    <font>
      <sz val="8"/>
      <color theme="5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8"/>
      <color theme="5" tint="-0.249977111117893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4" fillId="0" borderId="0"/>
  </cellStyleXfs>
  <cellXfs count="87">
    <xf numFmtId="0" fontId="0" fillId="0" borderId="0" xfId="0"/>
    <xf numFmtId="0" fontId="3" fillId="0" borderId="0" xfId="2"/>
    <xf numFmtId="0" fontId="3" fillId="0" borderId="0" xfId="2" applyFont="1"/>
    <xf numFmtId="0" fontId="4" fillId="0" borderId="0" xfId="2" applyFont="1"/>
    <xf numFmtId="0" fontId="4" fillId="0" borderId="0" xfId="2" applyFont="1" applyAlignment="1"/>
    <xf numFmtId="0" fontId="5" fillId="0" borderId="0" xfId="2" applyFont="1" applyAlignment="1">
      <alignment horizontal="right"/>
    </xf>
    <xf numFmtId="0" fontId="6" fillId="0" borderId="0" xfId="2" applyFont="1" applyAlignment="1">
      <alignment vertical="center"/>
    </xf>
    <xf numFmtId="0" fontId="2" fillId="0" borderId="0" xfId="1" applyAlignment="1" applyProtection="1"/>
    <xf numFmtId="0" fontId="7" fillId="0" borderId="0" xfId="2" applyFont="1"/>
    <xf numFmtId="0" fontId="8" fillId="0" borderId="0" xfId="0" applyFont="1" applyBorder="1" applyAlignment="1">
      <alignment horizontal="left"/>
    </xf>
    <xf numFmtId="0" fontId="4" fillId="0" borderId="0" xfId="2" applyFont="1" applyAlignment="1">
      <alignment horizontal="left"/>
    </xf>
    <xf numFmtId="0" fontId="3" fillId="0" borderId="0" xfId="2" applyBorder="1"/>
    <xf numFmtId="0" fontId="9" fillId="0" borderId="0" xfId="2" applyFont="1" applyAlignment="1">
      <alignment horizontal="right"/>
    </xf>
    <xf numFmtId="0" fontId="9" fillId="0" borderId="0" xfId="0" applyFont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0" fillId="0" borderId="0" xfId="2" applyFont="1" applyAlignment="1"/>
    <xf numFmtId="0" fontId="11" fillId="0" borderId="0" xfId="2" applyFont="1" applyAlignment="1">
      <alignment vertical="center"/>
    </xf>
    <xf numFmtId="0" fontId="12" fillId="0" borderId="0" xfId="2" applyFont="1" applyAlignment="1">
      <alignment horizontal="center"/>
    </xf>
    <xf numFmtId="0" fontId="12" fillId="0" borderId="0" xfId="2" applyFont="1" applyAlignment="1">
      <alignment horizontal="center"/>
    </xf>
    <xf numFmtId="0" fontId="13" fillId="0" borderId="0" xfId="2" applyFont="1"/>
    <xf numFmtId="0" fontId="13" fillId="0" borderId="0" xfId="2" applyFont="1" applyAlignment="1">
      <alignment horizontal="left"/>
    </xf>
    <xf numFmtId="49" fontId="13" fillId="0" borderId="0" xfId="2" applyNumberFormat="1" applyFont="1"/>
    <xf numFmtId="0" fontId="15" fillId="0" borderId="0" xfId="1" applyFont="1" applyAlignment="1" applyProtection="1"/>
    <xf numFmtId="0" fontId="13" fillId="0" borderId="0" xfId="2" applyFont="1" applyAlignment="1"/>
    <xf numFmtId="167" fontId="16" fillId="0" borderId="0" xfId="0" applyNumberFormat="1" applyFont="1" applyBorder="1" applyAlignment="1">
      <alignment horizontal="left"/>
    </xf>
    <xf numFmtId="0" fontId="14" fillId="0" borderId="0" xfId="2" applyFont="1"/>
    <xf numFmtId="0" fontId="21" fillId="0" borderId="0" xfId="0" applyFont="1" applyBorder="1" applyAlignment="1">
      <alignment horizontal="right"/>
    </xf>
    <xf numFmtId="0" fontId="22" fillId="0" borderId="0" xfId="0" applyFont="1" applyBorder="1" applyAlignment="1">
      <alignment horizontal="left"/>
    </xf>
    <xf numFmtId="0" fontId="17" fillId="2" borderId="0" xfId="2" applyFont="1" applyFill="1" applyBorder="1" applyAlignment="1">
      <alignment horizontal="right"/>
    </xf>
    <xf numFmtId="0" fontId="14" fillId="2" borderId="0" xfId="0" applyNumberFormat="1" applyFont="1" applyFill="1" applyBorder="1" applyAlignment="1" applyProtection="1">
      <alignment horizontal="right"/>
    </xf>
    <xf numFmtId="4" fontId="14" fillId="2" borderId="0" xfId="0" applyNumberFormat="1" applyFont="1" applyFill="1" applyBorder="1" applyAlignment="1" applyProtection="1"/>
    <xf numFmtId="166" fontId="14" fillId="2" borderId="0" xfId="0" applyNumberFormat="1" applyFont="1" applyFill="1" applyBorder="1"/>
    <xf numFmtId="2" fontId="14" fillId="2" borderId="0" xfId="0" applyNumberFormat="1" applyFont="1" applyFill="1" applyBorder="1" applyAlignment="1" applyProtection="1"/>
    <xf numFmtId="0" fontId="23" fillId="0" borderId="0" xfId="2" applyFont="1" applyBorder="1" applyAlignment="1">
      <alignment horizontal="left"/>
    </xf>
    <xf numFmtId="0" fontId="14" fillId="0" borderId="0" xfId="2" applyFont="1" applyBorder="1"/>
    <xf numFmtId="164" fontId="14" fillId="0" borderId="0" xfId="2" applyNumberFormat="1" applyFont="1" applyBorder="1" applyAlignment="1">
      <alignment horizontal="left"/>
    </xf>
    <xf numFmtId="164" fontId="17" fillId="0" borderId="0" xfId="2" applyNumberFormat="1" applyFont="1" applyBorder="1" applyAlignment="1">
      <alignment horizontal="center"/>
    </xf>
    <xf numFmtId="0" fontId="20" fillId="0" borderId="0" xfId="2" applyFont="1" applyBorder="1" applyAlignment="1">
      <alignment horizontal="left"/>
    </xf>
    <xf numFmtId="164" fontId="14" fillId="0" borderId="0" xfId="2" applyNumberFormat="1" applyFont="1" applyBorder="1" applyAlignment="1">
      <alignment horizontal="center"/>
    </xf>
    <xf numFmtId="0" fontId="14" fillId="0" borderId="0" xfId="2" applyFont="1" applyAlignment="1">
      <alignment horizontal="right"/>
    </xf>
    <xf numFmtId="0" fontId="24" fillId="0" borderId="0" xfId="2" applyFont="1" applyBorder="1" applyAlignment="1">
      <alignment horizontal="left"/>
    </xf>
    <xf numFmtId="0" fontId="24" fillId="0" borderId="0" xfId="0" applyFont="1" applyBorder="1" applyAlignment="1">
      <alignment horizontal="left"/>
    </xf>
    <xf numFmtId="0" fontId="14" fillId="4" borderId="1" xfId="2" applyFont="1" applyFill="1" applyBorder="1" applyAlignment="1"/>
    <xf numFmtId="0" fontId="14" fillId="2" borderId="1" xfId="2" applyFont="1" applyFill="1" applyBorder="1" applyAlignment="1">
      <alignment horizontal="left"/>
    </xf>
    <xf numFmtId="0" fontId="14" fillId="2" borderId="1" xfId="2" applyFont="1" applyFill="1" applyBorder="1" applyAlignment="1">
      <alignment horizontal="center"/>
    </xf>
    <xf numFmtId="0" fontId="14" fillId="2" borderId="1" xfId="2" applyFont="1" applyFill="1" applyBorder="1" applyAlignment="1">
      <alignment wrapText="1"/>
    </xf>
    <xf numFmtId="4" fontId="22" fillId="2" borderId="1" xfId="3" applyNumberFormat="1" applyFont="1" applyFill="1" applyBorder="1"/>
    <xf numFmtId="4" fontId="14" fillId="2" borderId="1" xfId="2" applyNumberFormat="1" applyFont="1" applyFill="1" applyBorder="1" applyAlignment="1">
      <alignment wrapText="1"/>
    </xf>
    <xf numFmtId="166" fontId="14" fillId="2" borderId="1" xfId="2" applyNumberFormat="1" applyFont="1" applyFill="1" applyBorder="1" applyAlignment="1">
      <alignment wrapText="1"/>
    </xf>
    <xf numFmtId="0" fontId="14" fillId="3" borderId="1" xfId="0" applyNumberFormat="1" applyFont="1" applyFill="1" applyBorder="1" applyAlignment="1" applyProtection="1">
      <alignment horizontal="right"/>
    </xf>
    <xf numFmtId="4" fontId="14" fillId="3" borderId="1" xfId="0" applyNumberFormat="1" applyFont="1" applyFill="1" applyBorder="1" applyAlignment="1" applyProtection="1"/>
    <xf numFmtId="166" fontId="14" fillId="3" borderId="1" xfId="0" applyNumberFormat="1" applyFont="1" applyFill="1" applyBorder="1" applyAlignment="1">
      <alignment horizontal="right"/>
    </xf>
    <xf numFmtId="0" fontId="14" fillId="5" borderId="1" xfId="0" applyNumberFormat="1" applyFont="1" applyFill="1" applyBorder="1" applyAlignment="1" applyProtection="1">
      <alignment horizontal="right"/>
    </xf>
    <xf numFmtId="4" fontId="14" fillId="5" borderId="1" xfId="0" applyNumberFormat="1" applyFont="1" applyFill="1" applyBorder="1" applyAlignment="1" applyProtection="1"/>
    <xf numFmtId="166" fontId="14" fillId="5" borderId="1" xfId="0" applyNumberFormat="1" applyFont="1" applyFill="1" applyBorder="1" applyAlignment="1">
      <alignment horizontal="center"/>
    </xf>
    <xf numFmtId="0" fontId="23" fillId="0" borderId="2" xfId="2" applyFont="1" applyBorder="1" applyAlignment="1">
      <alignment horizontal="left"/>
    </xf>
    <xf numFmtId="165" fontId="14" fillId="0" borderId="3" xfId="2" applyNumberFormat="1" applyFont="1" applyBorder="1" applyAlignment="1">
      <alignment horizontal="left"/>
    </xf>
    <xf numFmtId="0" fontId="14" fillId="0" borderId="3" xfId="2" applyFont="1" applyBorder="1"/>
    <xf numFmtId="164" fontId="17" fillId="0" borderId="4" xfId="2" applyNumberFormat="1" applyFont="1" applyBorder="1" applyAlignment="1">
      <alignment horizontal="center"/>
    </xf>
    <xf numFmtId="164" fontId="14" fillId="0" borderId="3" xfId="2" applyNumberFormat="1" applyFont="1" applyBorder="1" applyAlignment="1">
      <alignment horizontal="left"/>
    </xf>
    <xf numFmtId="0" fontId="14" fillId="2" borderId="1" xfId="2" applyFont="1" applyFill="1" applyBorder="1" applyAlignment="1">
      <alignment horizontal="right" wrapText="1"/>
    </xf>
    <xf numFmtId="0" fontId="14" fillId="3" borderId="1" xfId="0" applyNumberFormat="1" applyFont="1" applyFill="1" applyBorder="1" applyAlignment="1" applyProtection="1">
      <alignment horizontal="right" wrapText="1"/>
    </xf>
    <xf numFmtId="4" fontId="14" fillId="3" borderId="1" xfId="0" applyNumberFormat="1" applyFont="1" applyFill="1" applyBorder="1" applyAlignment="1" applyProtection="1">
      <alignment horizontal="right"/>
    </xf>
    <xf numFmtId="0" fontId="14" fillId="3" borderId="1" xfId="2" applyFont="1" applyFill="1" applyBorder="1" applyAlignment="1">
      <alignment horizontal="right"/>
    </xf>
    <xf numFmtId="4" fontId="14" fillId="0" borderId="1" xfId="2" applyNumberFormat="1" applyFont="1" applyBorder="1"/>
    <xf numFmtId="0" fontId="9" fillId="0" borderId="0" xfId="0" applyFont="1" applyBorder="1" applyAlignment="1">
      <alignment horizontal="right"/>
    </xf>
    <xf numFmtId="0" fontId="14" fillId="0" borderId="2" xfId="2" applyFont="1" applyBorder="1" applyAlignment="1">
      <alignment horizontal="center"/>
    </xf>
    <xf numFmtId="0" fontId="14" fillId="0" borderId="3" xfId="2" applyFont="1" applyBorder="1" applyAlignment="1">
      <alignment horizontal="center"/>
    </xf>
    <xf numFmtId="0" fontId="14" fillId="0" borderId="4" xfId="2" applyFont="1" applyBorder="1" applyAlignment="1">
      <alignment horizontal="center"/>
    </xf>
    <xf numFmtId="0" fontId="3" fillId="0" borderId="0" xfId="2" applyAlignment="1">
      <alignment horizontal="center"/>
    </xf>
    <xf numFmtId="0" fontId="17" fillId="3" borderId="1" xfId="2" applyFont="1" applyFill="1" applyBorder="1" applyAlignment="1">
      <alignment horizontal="left"/>
    </xf>
    <xf numFmtId="0" fontId="14" fillId="2" borderId="1" xfId="2" applyFont="1" applyFill="1" applyBorder="1" applyAlignment="1">
      <alignment horizontal="left"/>
    </xf>
    <xf numFmtId="0" fontId="8" fillId="0" borderId="0" xfId="0" applyFont="1" applyBorder="1" applyAlignment="1">
      <alignment horizontal="left"/>
    </xf>
    <xf numFmtId="0" fontId="17" fillId="4" borderId="1" xfId="2" applyFont="1" applyFill="1" applyBorder="1" applyAlignment="1">
      <alignment horizontal="center"/>
    </xf>
    <xf numFmtId="0" fontId="14" fillId="4" borderId="1" xfId="0" applyFont="1" applyFill="1" applyBorder="1"/>
    <xf numFmtId="0" fontId="14" fillId="5" borderId="1" xfId="2" applyFont="1" applyFill="1" applyBorder="1" applyAlignment="1">
      <alignment horizontal="left" vertical="center"/>
    </xf>
    <xf numFmtId="0" fontId="17" fillId="3" borderId="1" xfId="2" applyFont="1" applyFill="1" applyBorder="1" applyAlignment="1">
      <alignment horizontal="right"/>
    </xf>
    <xf numFmtId="2" fontId="17" fillId="2" borderId="1" xfId="0" applyNumberFormat="1" applyFont="1" applyFill="1" applyBorder="1" applyAlignment="1" applyProtection="1">
      <alignment horizontal="center"/>
    </xf>
    <xf numFmtId="0" fontId="17" fillId="0" borderId="1" xfId="2" applyFont="1" applyBorder="1" applyAlignment="1">
      <alignment horizontal="right"/>
    </xf>
    <xf numFmtId="0" fontId="17" fillId="2" borderId="1" xfId="2" applyFont="1" applyFill="1" applyBorder="1" applyAlignment="1">
      <alignment horizontal="center"/>
    </xf>
    <xf numFmtId="0" fontId="13" fillId="0" borderId="0" xfId="2" applyFont="1" applyAlignment="1">
      <alignment horizontal="left"/>
    </xf>
    <xf numFmtId="0" fontId="18" fillId="0" borderId="0" xfId="2" applyFont="1" applyAlignment="1">
      <alignment horizontal="center"/>
    </xf>
    <xf numFmtId="0" fontId="12" fillId="0" borderId="0" xfId="2" applyFont="1" applyAlignment="1">
      <alignment horizontal="center"/>
    </xf>
    <xf numFmtId="0" fontId="7" fillId="0" borderId="0" xfId="2" applyFont="1" applyAlignment="1">
      <alignment horizontal="left"/>
    </xf>
    <xf numFmtId="0" fontId="10" fillId="0" borderId="0" xfId="2" applyFont="1" applyAlignment="1">
      <alignment horizontal="center"/>
    </xf>
    <xf numFmtId="0" fontId="19" fillId="0" borderId="0" xfId="2" applyFont="1" applyAlignment="1">
      <alignment horizontal="right"/>
    </xf>
    <xf numFmtId="0" fontId="9" fillId="0" borderId="0" xfId="0" applyFont="1" applyBorder="1" applyAlignment="1">
      <alignment horizontal="center"/>
    </xf>
  </cellXfs>
  <cellStyles count="4">
    <cellStyle name="Гиперссылка" xfId="1" builtinId="8"/>
    <cellStyle name="Обычный" xfId="0" builtinId="0"/>
    <cellStyle name="Обычный 2" xfId="2"/>
    <cellStyle name="Обычный 3" xfId="3"/>
  </cellStyles>
  <dxfs count="29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4" formatCode="#,##0.00"/>
      <fill>
        <patternFill patternType="solid">
          <fgColor indexed="64"/>
          <bgColor theme="5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4" formatCode="#,##0.00"/>
      <fill>
        <patternFill patternType="solid">
          <fgColor indexed="64"/>
          <bgColor theme="5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4" formatCode="#,##0.00"/>
      <fill>
        <patternFill patternType="solid">
          <fgColor indexed="64"/>
          <bgColor theme="5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right" vertical="bottom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Calibri"/>
      </font>
      <border diagonalUp="0" diagonalDown="0">
        <left style="hair">
          <color indexed="64"/>
        </left>
        <right/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strike val="0"/>
        <outline val="0"/>
        <shadow val="0"/>
        <u val="none"/>
        <vertAlign val="baseline"/>
        <sz val="8"/>
        <name val="Calibri"/>
      </font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strike val="0"/>
        <outline val="0"/>
        <shadow val="0"/>
        <u val="none"/>
        <vertAlign val="baseline"/>
        <sz val="8"/>
        <name val="Calibri"/>
      </font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right" vertical="bottom" textRotation="0" wrapText="1" relativeIndent="0" justifyLastLine="0" shrinkToFit="0" readingOrder="0"/>
      <border diagonalUp="0" diagonalDown="0">
        <left/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border>
        <top style="thin">
          <color indexed="64"/>
        </top>
      </border>
    </dxf>
    <dxf>
      <font>
        <b val="0"/>
        <strike val="0"/>
        <outline val="0"/>
        <shadow val="0"/>
        <u val="none"/>
        <vertAlign val="baseline"/>
        <sz val="8"/>
        <name val="Calibri"/>
        <scheme val="minor"/>
      </font>
      <fill>
        <patternFill patternType="solid">
          <fgColor indexed="64"/>
          <bgColor theme="5" tint="0.79998168889431442"/>
        </patternFill>
      </fill>
      <alignment horizontal="general" vertical="top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/>
        <bottom/>
        <vertical style="hair">
          <color indexed="64"/>
        </vertical>
        <horizontal style="hair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solid">
          <fgColor indexed="64"/>
          <bgColor theme="4" tint="0.7999816888943144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/>
        <bottom/>
        <vertical style="hair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66" formatCode="0.0%"/>
      <fill>
        <patternFill patternType="solid">
          <fgColor indexed="64"/>
          <bgColor theme="5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4" formatCode="#,##0.00"/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numFmt numFmtId="4" formatCode="#,##0.00"/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4" formatCode="#,##0.00"/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4" formatCode="#,##0.00"/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4" formatCode="#,##0.00"/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4" formatCode="#,##0.00"/>
      <fill>
        <patternFill patternType="solid">
          <fgColor indexed="64"/>
          <bgColor theme="0"/>
        </patternFill>
      </fill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>
        <left/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border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8"/>
        <name val="Calibri"/>
        <scheme val="minor"/>
      </font>
      <fill>
        <patternFill patternType="solid">
          <fgColor indexed="64"/>
          <bgColor theme="5" tint="0.79998168889431442"/>
        </patternFill>
      </fill>
      <alignment horizontal="general" vertical="top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/>
        <bottom/>
        <vertical style="hair">
          <color indexed="64"/>
        </vertical>
        <horizontal style="hair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solid">
          <fgColor indexed="64"/>
          <bgColor theme="4" tint="0.7999816888943144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/>
        <bottom/>
        <vertical style="hair">
          <color indexed="64"/>
        </vertical>
        <horizontal style="hair">
          <color indexed="64"/>
        </horizontal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Таблица1" displayName="Таблица1" ref="D25:H28" totalsRowCount="1" headerRowDxfId="28" dataDxfId="26" totalsRowDxfId="24" headerRowBorderDxfId="27" tableBorderDxfId="25" totalsRowBorderDxfId="23">
  <autoFilter ref="D25:H27"/>
  <tableColumns count="5">
    <tableColumn id="3" name="Тариф" totalsRowLabel="13,95" dataDxfId="22" totalsRowDxfId="21" dataCellStyle="Обычный 2"/>
    <tableColumn id="5" name="Начислено" totalsRowFunction="sum" dataDxfId="20" totalsRowDxfId="19" dataCellStyle="Обычный 2"/>
    <tableColumn id="6" name="Оплачено" totalsRowFunction="sum" dataDxfId="18" totalsRowDxfId="17" dataCellStyle="Обычный 2"/>
    <tableColumn id="7" name="Долг" totalsRowFunction="sum" dataDxfId="16" totalsRowDxfId="15" dataCellStyle="Обычный 2">
      <calculatedColumnFormula>'2011'!$E$26:$E$27-'2011'!$F$26:$F$27</calculatedColumnFormula>
    </tableColumn>
    <tableColumn id="1" name="% оплаты" totalsRowLabel="86,0%" totalsRowDxfId="14"/>
  </tableColumns>
  <tableStyleInfo name="TableStyleMedium24" showFirstColumn="0" showLastColumn="0" showRowStripes="1" showColumnStripes="0"/>
</table>
</file>

<file path=xl/tables/table2.xml><?xml version="1.0" encoding="utf-8"?>
<table xmlns="http://schemas.openxmlformats.org/spreadsheetml/2006/main" id="3" name="Таблица14" displayName="Таблица14" ref="E39:H41" totalsRowCount="1" headerRowDxfId="13" dataDxfId="11" totalsRowDxfId="9" headerRowBorderDxfId="12" tableBorderDxfId="10" totalsRowBorderDxfId="8">
  <autoFilter ref="E39:H40"/>
  <tableColumns count="4">
    <tableColumn id="1" name="Ед. измерения" totalsRowLabel="руб." dataDxfId="7" totalsRowDxfId="3" dataCellStyle="Обычный 2"/>
    <tableColumn id="3" name="Оплачено" totalsRowLabel="505 538,08" dataDxfId="6" totalsRowDxfId="2" dataCellStyle="Обычный 2"/>
    <tableColumn id="5" name="Плановые" totalsRowLabel="491 902,55" dataDxfId="5" totalsRowDxfId="1" dataCellStyle="Обычный 2"/>
    <tableColumn id="6" name="Фактические" totalsRowLabel="491 902,55" dataDxfId="4" totalsRowDxfId="0" dataCellStyle="Обычный 2"/>
  </tableColumns>
  <tableStyleInfo name="TableStyleMedium24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vetlyi-gorod@yandex.ru" TargetMode="External"/><Relationship Id="rId4" Type="http://schemas.openxmlformats.org/officeDocument/2006/relationships/table" Target="../tables/table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9"/>
  <sheetViews>
    <sheetView showGridLines="0" tabSelected="1" view="pageLayout" topLeftCell="A25" zoomScaleNormal="100" workbookViewId="0">
      <selection activeCell="F45" sqref="F45"/>
    </sheetView>
  </sheetViews>
  <sheetFormatPr defaultColWidth="7" defaultRowHeight="15" x14ac:dyDescent="0.25"/>
  <cols>
    <col min="1" max="1" width="1.42578125" style="1" customWidth="1"/>
    <col min="2" max="2" width="18.5703125" style="1" customWidth="1"/>
    <col min="3" max="3" width="16.85546875" style="1" customWidth="1"/>
    <col min="4" max="4" width="8" style="1" customWidth="1"/>
    <col min="5" max="7" width="14" style="1" customWidth="1"/>
    <col min="8" max="8" width="12.140625" style="1" customWidth="1"/>
    <col min="9" max="16384" width="7" style="1"/>
  </cols>
  <sheetData>
    <row r="1" spans="2:8" ht="28.5" customHeight="1" x14ac:dyDescent="0.25">
      <c r="B1" s="16" t="s">
        <v>3</v>
      </c>
      <c r="C1" s="6"/>
      <c r="D1" s="6"/>
      <c r="E1" s="2"/>
      <c r="F1" s="2"/>
      <c r="G1" s="2"/>
      <c r="H1" s="2"/>
    </row>
    <row r="2" spans="2:8" x14ac:dyDescent="0.25">
      <c r="B2" s="80" t="s">
        <v>9</v>
      </c>
      <c r="C2" s="80"/>
      <c r="D2" s="80"/>
      <c r="F2" s="5" t="s">
        <v>2</v>
      </c>
      <c r="G2" s="21" t="s">
        <v>10</v>
      </c>
      <c r="H2" s="3"/>
    </row>
    <row r="3" spans="2:8" x14ac:dyDescent="0.25">
      <c r="B3" s="19" t="s">
        <v>8</v>
      </c>
      <c r="C3" s="23"/>
      <c r="D3" s="23"/>
      <c r="F3" s="5" t="s">
        <v>1</v>
      </c>
      <c r="G3" s="21" t="s">
        <v>10</v>
      </c>
      <c r="H3" s="3"/>
    </row>
    <row r="4" spans="2:8" x14ac:dyDescent="0.25">
      <c r="B4" s="23" t="s">
        <v>6</v>
      </c>
      <c r="C4" s="19"/>
      <c r="D4" s="19"/>
      <c r="F4" s="5" t="s">
        <v>0</v>
      </c>
      <c r="G4" s="22" t="s">
        <v>11</v>
      </c>
      <c r="H4" s="3"/>
    </row>
    <row r="5" spans="2:8" x14ac:dyDescent="0.25">
      <c r="B5" s="4"/>
      <c r="C5" s="3"/>
      <c r="D5" s="3"/>
      <c r="F5" s="5"/>
      <c r="G5" s="7"/>
      <c r="H5" s="3"/>
    </row>
    <row r="6" spans="2:8" x14ac:dyDescent="0.25">
      <c r="B6" s="4"/>
      <c r="C6" s="3"/>
      <c r="D6" s="3"/>
      <c r="F6" s="5"/>
      <c r="G6" s="7"/>
      <c r="H6" s="3"/>
    </row>
    <row r="7" spans="2:8" ht="18.75" x14ac:dyDescent="0.3">
      <c r="B7" s="81" t="s">
        <v>7</v>
      </c>
      <c r="C7" s="81"/>
      <c r="D7" s="81"/>
      <c r="E7" s="81"/>
      <c r="F7" s="81"/>
      <c r="G7" s="81"/>
      <c r="H7" s="81"/>
    </row>
    <row r="8" spans="2:8" x14ac:dyDescent="0.25">
      <c r="B8" s="82" t="s">
        <v>55</v>
      </c>
      <c r="C8" s="82"/>
      <c r="D8" s="82"/>
      <c r="E8" s="82"/>
      <c r="F8" s="82"/>
      <c r="G8" s="82"/>
      <c r="H8" s="82"/>
    </row>
    <row r="9" spans="2:8" ht="8.4499999999999993" customHeight="1" x14ac:dyDescent="0.25">
      <c r="B9" s="18"/>
      <c r="C9" s="18"/>
      <c r="D9" s="18"/>
      <c r="E9" s="18"/>
      <c r="F9" s="18"/>
      <c r="G9" s="18"/>
      <c r="H9" s="18"/>
    </row>
    <row r="10" spans="2:8" x14ac:dyDescent="0.25">
      <c r="B10" s="83" t="s">
        <v>57</v>
      </c>
      <c r="C10" s="83"/>
      <c r="D10" s="83"/>
      <c r="E10" s="83"/>
      <c r="F10" s="83"/>
      <c r="G10" s="3"/>
      <c r="H10" s="3"/>
    </row>
    <row r="11" spans="2:8" ht="8.4499999999999993" customHeight="1" x14ac:dyDescent="0.25">
      <c r="C11" s="17"/>
      <c r="D11" s="17"/>
      <c r="E11" s="17"/>
      <c r="F11" s="10"/>
      <c r="G11" s="3"/>
      <c r="H11" s="3"/>
    </row>
    <row r="12" spans="2:8" ht="15.75" x14ac:dyDescent="0.25">
      <c r="B12" s="84" t="s">
        <v>4</v>
      </c>
      <c r="C12" s="84"/>
      <c r="D12" s="84"/>
      <c r="E12" s="84"/>
      <c r="F12" s="15"/>
      <c r="G12" s="3"/>
      <c r="H12" s="3"/>
    </row>
    <row r="13" spans="2:8" x14ac:dyDescent="0.25">
      <c r="B13" s="12" t="s">
        <v>32</v>
      </c>
      <c r="C13" s="19" t="s">
        <v>33</v>
      </c>
      <c r="D13" s="19"/>
      <c r="E13" s="19"/>
      <c r="F13" s="85" t="s">
        <v>5</v>
      </c>
      <c r="G13" s="85"/>
      <c r="H13" s="20">
        <v>1985</v>
      </c>
    </row>
    <row r="14" spans="2:8" x14ac:dyDescent="0.25">
      <c r="B14" s="13" t="s">
        <v>12</v>
      </c>
      <c r="C14" s="72" t="s">
        <v>56</v>
      </c>
      <c r="D14" s="72"/>
      <c r="E14" s="72"/>
      <c r="F14" s="65" t="s">
        <v>23</v>
      </c>
      <c r="G14" s="65"/>
      <c r="H14" s="24">
        <v>16</v>
      </c>
    </row>
    <row r="15" spans="2:8" x14ac:dyDescent="0.25">
      <c r="B15" s="13" t="s">
        <v>13</v>
      </c>
      <c r="C15" s="72" t="s">
        <v>18</v>
      </c>
      <c r="D15" s="72"/>
      <c r="E15" s="72"/>
      <c r="F15" s="65" t="s">
        <v>24</v>
      </c>
      <c r="G15" s="65"/>
      <c r="H15" s="9">
        <v>5</v>
      </c>
    </row>
    <row r="16" spans="2:8" x14ac:dyDescent="0.25">
      <c r="B16" s="13" t="s">
        <v>14</v>
      </c>
      <c r="C16" s="72" t="s">
        <v>47</v>
      </c>
      <c r="D16" s="72"/>
      <c r="E16" s="72"/>
      <c r="F16" s="65" t="s">
        <v>25</v>
      </c>
      <c r="G16" s="65"/>
      <c r="H16" s="9">
        <v>9</v>
      </c>
    </row>
    <row r="17" spans="2:8" x14ac:dyDescent="0.25">
      <c r="B17" s="14" t="s">
        <v>15</v>
      </c>
      <c r="C17" s="72" t="s">
        <v>58</v>
      </c>
      <c r="D17" s="72"/>
      <c r="E17" s="72"/>
      <c r="F17" s="65" t="s">
        <v>26</v>
      </c>
      <c r="G17" s="65"/>
      <c r="H17" s="9">
        <v>1949.2</v>
      </c>
    </row>
    <row r="18" spans="2:8" x14ac:dyDescent="0.25">
      <c r="B18" s="14" t="s">
        <v>21</v>
      </c>
      <c r="C18" s="72" t="s">
        <v>19</v>
      </c>
      <c r="D18" s="72"/>
      <c r="E18" s="72"/>
      <c r="F18" s="65" t="s">
        <v>27</v>
      </c>
      <c r="G18" s="65"/>
      <c r="H18" s="9">
        <v>135</v>
      </c>
    </row>
    <row r="19" spans="2:8" x14ac:dyDescent="0.25">
      <c r="B19" s="13" t="s">
        <v>22</v>
      </c>
      <c r="C19" s="72" t="s">
        <v>48</v>
      </c>
      <c r="D19" s="72"/>
      <c r="E19" s="72"/>
      <c r="F19" s="86" t="s">
        <v>28</v>
      </c>
      <c r="G19" s="86"/>
      <c r="H19" s="9">
        <v>6218.9</v>
      </c>
    </row>
    <row r="20" spans="2:8" x14ac:dyDescent="0.25">
      <c r="B20" s="14" t="s">
        <v>16</v>
      </c>
      <c r="C20" s="72" t="s">
        <v>20</v>
      </c>
      <c r="D20" s="72"/>
      <c r="E20" s="72"/>
      <c r="F20" s="65" t="s">
        <v>29</v>
      </c>
      <c r="G20" s="65"/>
      <c r="H20" s="9">
        <v>3717.5</v>
      </c>
    </row>
    <row r="21" spans="2:8" x14ac:dyDescent="0.25">
      <c r="B21" s="13" t="s">
        <v>17</v>
      </c>
      <c r="C21" s="8"/>
      <c r="D21" s="8"/>
      <c r="E21" s="8"/>
      <c r="F21" s="65" t="s">
        <v>30</v>
      </c>
      <c r="G21" s="65"/>
      <c r="H21" s="9" t="s">
        <v>31</v>
      </c>
    </row>
    <row r="22" spans="2:8" ht="7.5" customHeight="1" x14ac:dyDescent="0.25">
      <c r="B22" s="13"/>
      <c r="C22" s="8"/>
      <c r="D22" s="8"/>
      <c r="E22" s="8"/>
      <c r="F22" s="13"/>
      <c r="G22" s="13"/>
      <c r="H22" s="9"/>
    </row>
    <row r="23" spans="2:8" x14ac:dyDescent="0.25">
      <c r="B23" s="41" t="s">
        <v>46</v>
      </c>
      <c r="C23" s="25"/>
      <c r="D23" s="25"/>
      <c r="E23" s="25"/>
      <c r="F23" s="26"/>
      <c r="G23" s="26"/>
      <c r="H23" s="27"/>
    </row>
    <row r="24" spans="2:8" ht="4.5" customHeight="1" x14ac:dyDescent="0.25">
      <c r="B24" s="25"/>
      <c r="C24" s="25"/>
      <c r="D24" s="25"/>
      <c r="E24" s="25"/>
      <c r="F24" s="25"/>
      <c r="G24" s="25"/>
      <c r="H24" s="25"/>
    </row>
    <row r="25" spans="2:8" x14ac:dyDescent="0.25">
      <c r="B25" s="73" t="s">
        <v>41</v>
      </c>
      <c r="C25" s="74"/>
      <c r="D25" s="42" t="s">
        <v>37</v>
      </c>
      <c r="E25" s="42" t="s">
        <v>35</v>
      </c>
      <c r="F25" s="42" t="s">
        <v>34</v>
      </c>
      <c r="G25" s="42" t="s">
        <v>36</v>
      </c>
      <c r="H25" s="42" t="s">
        <v>53</v>
      </c>
    </row>
    <row r="26" spans="2:8" x14ac:dyDescent="0.25">
      <c r="B26" s="43" t="s">
        <v>38</v>
      </c>
      <c r="C26" s="44"/>
      <c r="D26" s="45">
        <v>8.3699999999999992</v>
      </c>
      <c r="E26" s="46">
        <v>625830.04</v>
      </c>
      <c r="F26" s="46">
        <v>643178.05000000005</v>
      </c>
      <c r="G26" s="47">
        <f>'2011'!$E$26:$E$27-'2011'!$F$26:$F$27</f>
        <v>-17348.010000000009</v>
      </c>
      <c r="H26" s="48"/>
    </row>
    <row r="27" spans="2:8" x14ac:dyDescent="0.25">
      <c r="B27" s="71" t="s">
        <v>42</v>
      </c>
      <c r="C27" s="71"/>
      <c r="D27" s="45">
        <v>5.58</v>
      </c>
      <c r="E27" s="46">
        <v>417220.33</v>
      </c>
      <c r="F27" s="46">
        <v>428785.64</v>
      </c>
      <c r="G27" s="47">
        <f>'2011'!$E$26:$E$27-'2011'!$F$26:$F$27</f>
        <v>-11565.309999999998</v>
      </c>
      <c r="H27" s="48"/>
    </row>
    <row r="28" spans="2:8" x14ac:dyDescent="0.25">
      <c r="B28" s="76" t="s">
        <v>39</v>
      </c>
      <c r="C28" s="76"/>
      <c r="D28" s="49" t="s">
        <v>40</v>
      </c>
      <c r="E28" s="50">
        <f>SUBTOTAL(109,Таблица1[Начислено])</f>
        <v>1043050.3700000001</v>
      </c>
      <c r="F28" s="50">
        <f>SUBTOTAL(109,Таблица1[Оплачено])</f>
        <v>1071963.69</v>
      </c>
      <c r="G28" s="50">
        <f>SUBTOTAL(109,Таблица1[Долг])</f>
        <v>-28913.320000000007</v>
      </c>
      <c r="H28" s="51" t="s">
        <v>63</v>
      </c>
    </row>
    <row r="29" spans="2:8" x14ac:dyDescent="0.25">
      <c r="B29" s="75" t="s">
        <v>59</v>
      </c>
      <c r="C29" s="75"/>
      <c r="D29" s="52"/>
      <c r="E29" s="53">
        <v>155146.12</v>
      </c>
      <c r="F29" s="53">
        <v>155364.96</v>
      </c>
      <c r="G29" s="53">
        <f>E29-F29</f>
        <v>-218.83999999999651</v>
      </c>
      <c r="H29" s="54"/>
    </row>
    <row r="30" spans="2:8" x14ac:dyDescent="0.25">
      <c r="B30" s="28"/>
      <c r="C30" s="28"/>
      <c r="D30" s="29"/>
      <c r="E30" s="30"/>
      <c r="F30" s="30"/>
      <c r="G30" s="30"/>
      <c r="H30" s="31"/>
    </row>
    <row r="31" spans="2:8" x14ac:dyDescent="0.25">
      <c r="B31" s="55" t="s">
        <v>61</v>
      </c>
      <c r="C31" s="56"/>
      <c r="D31" s="56"/>
      <c r="E31" s="57"/>
      <c r="F31" s="58">
        <f>G29+Таблица1[[#Totals],[Долг]]</f>
        <v>-29132.160000000003</v>
      </c>
      <c r="G31" s="30"/>
      <c r="H31" s="31"/>
    </row>
    <row r="32" spans="2:8" x14ac:dyDescent="0.25">
      <c r="B32" s="55" t="s">
        <v>62</v>
      </c>
      <c r="C32" s="57"/>
      <c r="D32" s="59"/>
      <c r="E32" s="57"/>
      <c r="F32" s="58">
        <v>208697.58</v>
      </c>
      <c r="G32" s="32"/>
      <c r="H32" s="31"/>
    </row>
    <row r="33" spans="2:8" x14ac:dyDescent="0.25">
      <c r="B33" s="33"/>
      <c r="C33" s="34"/>
      <c r="D33" s="35"/>
      <c r="E33" s="34"/>
      <c r="F33" s="36"/>
      <c r="G33" s="32"/>
      <c r="H33" s="31"/>
    </row>
    <row r="34" spans="2:8" x14ac:dyDescent="0.25">
      <c r="B34" s="37" t="s">
        <v>60</v>
      </c>
      <c r="C34" s="34"/>
      <c r="D34" s="35"/>
      <c r="E34" s="34"/>
      <c r="F34" s="38"/>
      <c r="G34" s="32"/>
      <c r="H34" s="31"/>
    </row>
    <row r="35" spans="2:8" ht="7.5" customHeight="1" x14ac:dyDescent="0.25">
      <c r="B35" s="37"/>
      <c r="C35" s="34"/>
      <c r="D35" s="35"/>
      <c r="E35" s="34"/>
      <c r="F35" s="38"/>
      <c r="G35" s="32"/>
      <c r="H35" s="31"/>
    </row>
    <row r="36" spans="2:8" x14ac:dyDescent="0.25">
      <c r="B36" s="40" t="s">
        <v>43</v>
      </c>
      <c r="C36" s="34"/>
      <c r="D36" s="35"/>
      <c r="E36" s="34"/>
      <c r="F36" s="38"/>
      <c r="G36" s="32"/>
      <c r="H36" s="31"/>
    </row>
    <row r="37" spans="2:8" ht="7.5" customHeight="1" x14ac:dyDescent="0.25">
      <c r="B37" s="37"/>
      <c r="C37" s="34"/>
      <c r="D37" s="35"/>
      <c r="E37" s="34"/>
      <c r="F37" s="38"/>
      <c r="G37" s="32"/>
      <c r="H37" s="31"/>
    </row>
    <row r="38" spans="2:8" x14ac:dyDescent="0.25">
      <c r="B38" s="79" t="s">
        <v>52</v>
      </c>
      <c r="C38" s="79"/>
      <c r="D38" s="79"/>
      <c r="E38" s="79"/>
      <c r="F38" s="79"/>
      <c r="G38" s="77" t="s">
        <v>43</v>
      </c>
      <c r="H38" s="77"/>
    </row>
    <row r="39" spans="2:8" x14ac:dyDescent="0.25">
      <c r="B39" s="73" t="s">
        <v>41</v>
      </c>
      <c r="C39" s="73"/>
      <c r="D39" s="73"/>
      <c r="E39" s="42" t="s">
        <v>50</v>
      </c>
      <c r="F39" s="42" t="s">
        <v>34</v>
      </c>
      <c r="G39" s="42" t="s">
        <v>54</v>
      </c>
      <c r="H39" s="42" t="s">
        <v>49</v>
      </c>
    </row>
    <row r="40" spans="2:8" x14ac:dyDescent="0.25">
      <c r="B40" s="66"/>
      <c r="C40" s="67"/>
      <c r="D40" s="68"/>
      <c r="E40" s="60"/>
      <c r="F40" s="47"/>
      <c r="G40" s="46"/>
      <c r="H40" s="46"/>
    </row>
    <row r="41" spans="2:8" x14ac:dyDescent="0.25">
      <c r="B41" s="70" t="s">
        <v>38</v>
      </c>
      <c r="C41" s="70"/>
      <c r="D41" s="70"/>
      <c r="E41" s="61" t="s">
        <v>51</v>
      </c>
      <c r="F41" s="62" t="s">
        <v>65</v>
      </c>
      <c r="G41" s="62" t="s">
        <v>64</v>
      </c>
      <c r="H41" s="62" t="s">
        <v>64</v>
      </c>
    </row>
    <row r="42" spans="2:8" x14ac:dyDescent="0.25">
      <c r="B42" s="66"/>
      <c r="C42" s="67"/>
      <c r="D42" s="68"/>
      <c r="E42" s="60"/>
      <c r="F42" s="46"/>
      <c r="G42" s="46"/>
      <c r="H42" s="48"/>
    </row>
    <row r="43" spans="2:8" x14ac:dyDescent="0.25">
      <c r="B43" s="70" t="s">
        <v>42</v>
      </c>
      <c r="C43" s="70"/>
      <c r="D43" s="70"/>
      <c r="E43" s="63" t="s">
        <v>51</v>
      </c>
      <c r="F43" s="62">
        <v>566425.61</v>
      </c>
      <c r="G43" s="50">
        <v>551147.81999999995</v>
      </c>
      <c r="H43" s="50">
        <v>597432</v>
      </c>
    </row>
    <row r="44" spans="2:8" x14ac:dyDescent="0.25">
      <c r="B44" s="66"/>
      <c r="C44" s="67"/>
      <c r="D44" s="67"/>
      <c r="E44" s="67"/>
      <c r="F44" s="67"/>
      <c r="G44" s="67"/>
      <c r="H44" s="68"/>
    </row>
    <row r="45" spans="2:8" x14ac:dyDescent="0.25">
      <c r="B45" s="78" t="s">
        <v>39</v>
      </c>
      <c r="C45" s="78"/>
      <c r="D45" s="78"/>
      <c r="E45" s="78"/>
      <c r="F45" s="64">
        <f>F43+Таблица14[[#Totals],[Оплачено]]</f>
        <v>1071963.69</v>
      </c>
      <c r="G45" s="64">
        <f>G43+Таблица14[[#Totals],[Плановые]]</f>
        <v>1043050.3699999999</v>
      </c>
      <c r="H45" s="64">
        <f>H43+Таблица14[[#Totals],[Фактические]]</f>
        <v>1089334.55</v>
      </c>
    </row>
    <row r="46" spans="2:8" x14ac:dyDescent="0.25">
      <c r="B46" s="39"/>
      <c r="C46" s="39"/>
      <c r="D46" s="39"/>
      <c r="E46" s="39"/>
      <c r="F46" s="25"/>
      <c r="G46" s="25"/>
      <c r="H46" s="25"/>
    </row>
    <row r="47" spans="2:8" x14ac:dyDescent="0.25">
      <c r="B47" s="11"/>
      <c r="C47" s="11"/>
      <c r="D47" s="11"/>
      <c r="E47" s="11"/>
      <c r="H47" s="11"/>
    </row>
    <row r="49" spans="2:8" x14ac:dyDescent="0.25">
      <c r="B49" s="69" t="s">
        <v>44</v>
      </c>
      <c r="C49" s="69"/>
      <c r="D49" s="69"/>
      <c r="E49" s="69"/>
      <c r="F49" s="69" t="s">
        <v>45</v>
      </c>
      <c r="G49" s="69"/>
      <c r="H49" s="69"/>
    </row>
  </sheetData>
  <dataConsolidate/>
  <mergeCells count="36">
    <mergeCell ref="F13:G13"/>
    <mergeCell ref="C20:E20"/>
    <mergeCell ref="F14:G14"/>
    <mergeCell ref="F15:G15"/>
    <mergeCell ref="F16:G16"/>
    <mergeCell ref="F17:G17"/>
    <mergeCell ref="F18:G18"/>
    <mergeCell ref="F19:G19"/>
    <mergeCell ref="C14:E14"/>
    <mergeCell ref="C15:E15"/>
    <mergeCell ref="B2:D2"/>
    <mergeCell ref="B7:H7"/>
    <mergeCell ref="B8:H8"/>
    <mergeCell ref="B10:F10"/>
    <mergeCell ref="B12:E12"/>
    <mergeCell ref="F49:H49"/>
    <mergeCell ref="B49:E49"/>
    <mergeCell ref="B43:D43"/>
    <mergeCell ref="B27:C27"/>
    <mergeCell ref="C16:E16"/>
    <mergeCell ref="C17:E17"/>
    <mergeCell ref="C18:E18"/>
    <mergeCell ref="C19:E19"/>
    <mergeCell ref="B25:C25"/>
    <mergeCell ref="B29:C29"/>
    <mergeCell ref="B28:C28"/>
    <mergeCell ref="G38:H38"/>
    <mergeCell ref="B39:D39"/>
    <mergeCell ref="B45:E45"/>
    <mergeCell ref="B41:D41"/>
    <mergeCell ref="B38:F38"/>
    <mergeCell ref="F21:G21"/>
    <mergeCell ref="B44:H44"/>
    <mergeCell ref="F20:G20"/>
    <mergeCell ref="B42:D42"/>
    <mergeCell ref="B40:D40"/>
  </mergeCells>
  <hyperlinks>
    <hyperlink ref="G4" r:id="rId1"/>
  </hyperlinks>
  <printOptions horizontalCentered="1"/>
  <pageMargins left="0.48927083333333332" right="0.21" top="0.5" bottom="0.5" header="0.25" footer="0.25"/>
  <pageSetup scale="99" fitToHeight="0" orientation="portrait" horizontalDpi="4294967294" r:id="rId2"/>
  <headerFooter differentFirst="1">
    <oddHeader xml:space="preserve">&amp;L&amp;K000000
</oddHeader>
    <oddFooter>&amp;C&amp;10Стр. &amp;P</oddFooter>
    <firstHeader>&amp;R&amp;8&amp;F</firstHeader>
  </headerFooter>
  <tableParts count="2"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2011</vt:lpstr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2016-07-22T08:37:36Z</dcterms:modified>
</cp:coreProperties>
</file>